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4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мероприятия'!$A$15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10" i="3" l="1"/>
  <c r="F10" i="3"/>
  <c r="G10" i="3"/>
  <c r="H10" i="3"/>
  <c r="D10" i="3"/>
  <c r="E18" i="3"/>
  <c r="F18" i="3"/>
  <c r="G18" i="3"/>
  <c r="H18" i="3"/>
  <c r="D18" i="3"/>
  <c r="E26" i="3"/>
  <c r="F26" i="3"/>
  <c r="G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G32" i="3"/>
  <c r="H32" i="3"/>
  <c r="I32" i="3" s="1"/>
  <c r="D32" i="3"/>
  <c r="H15" i="3"/>
  <c r="I15" i="3" s="1"/>
  <c r="G15" i="3"/>
  <c r="F15" i="3"/>
  <c r="E15" i="3"/>
  <c r="D15" i="3"/>
  <c r="I34" i="3" l="1"/>
  <c r="F7" i="3"/>
  <c r="G7" i="3"/>
  <c r="H7" i="3"/>
  <c r="I7" i="3" s="1"/>
  <c r="D7" i="3"/>
  <c r="E23" i="3"/>
  <c r="F23" i="3"/>
  <c r="G23" i="3"/>
  <c r="H23" i="3"/>
  <c r="I23" i="3" s="1"/>
  <c r="D23" i="3"/>
  <c r="H31" i="3" l="1"/>
  <c r="I31" i="3" s="1"/>
  <c r="D31" i="3"/>
  <c r="F31" i="3"/>
  <c r="E31" i="3"/>
  <c r="G31" i="3" l="1"/>
</calcChain>
</file>

<file path=xl/sharedStrings.xml><?xml version="1.0" encoding="utf-8"?>
<sst xmlns="http://schemas.openxmlformats.org/spreadsheetml/2006/main" count="312" uniqueCount="142">
  <si>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</si>
  <si>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</si>
  <si>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</si>
  <si>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</si>
  <si>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</si>
  <si>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</si>
  <si>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</si>
  <si>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</si>
  <si>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</si>
  <si>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</si>
  <si>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</si>
  <si>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</si>
  <si>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</si>
  <si>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</si>
  <si>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</si>
  <si>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</si>
  <si>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</si>
  <si>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</si>
  <si>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</si>
  <si>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</si>
  <si>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</si>
  <si>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</si>
  <si>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</si>
  <si>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</si>
  <si>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</si>
  <si>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</si>
  <si>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</si>
  <si>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</si>
  <si>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</si>
  <si>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</si>
  <si>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</si>
  <si>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</si>
  <si>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</si>
  <si>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</si>
  <si>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</si>
  <si>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</si>
  <si>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</si>
  <si>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</si>
  <si>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</si>
  <si>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</si>
  <si>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</si>
  <si>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</si>
  <si>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</si>
  <si>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</si>
  <si>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</si>
  <si>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</si>
  <si>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</si>
  <si>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</si>
  <si>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</si>
  <si>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</si>
  <si>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</si>
  <si>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</si>
  <si>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</si>
  <si>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</si>
  <si>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</si>
  <si>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</si>
  <si>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</si>
  <si>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</si>
  <si>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</si>
  <si>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</si>
  <si>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</si>
  <si>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</si>
  <si>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</si>
  <si>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</si>
  <si>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</si>
  <si>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</si>
  <si>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</si>
  <si>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</si>
  <si>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</si>
  <si>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</si>
  <si>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</si>
  <si>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</si>
  <si>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</si>
  <si>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</si>
  <si>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</si>
  <si>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</si>
  <si>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</si>
  <si>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</si>
  <si>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</si>
  <si>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</si>
  <si>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</si>
  <si>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</si>
  <si>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</si>
  <si>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</si>
  <si>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</si>
  <si>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</si>
  <si>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</si>
  <si>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</si>
  <si>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Сведения не представлены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</si>
  <si>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</si>
  <si>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</si>
  <si>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</si>
  <si>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</si>
  <si>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</si>
  <si>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</si>
  <si>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</si>
  <si>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</si>
  <si>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</si>
  <si>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</si>
  <si>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</si>
  <si>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</si>
  <si>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</si>
  <si>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</si>
  <si>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</si>
  <si>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</si>
  <si>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</si>
  <si>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</si>
  <si>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</si>
  <si>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</si>
  <si>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</si>
  <si>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</si>
  <si>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</si>
  <si>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</si>
  <si>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</si>
  <si>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</si>
  <si>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</si>
  <si>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</si>
  <si>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</si>
  <si>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</si>
  <si>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</si>
  <si>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</si>
  <si>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</si>
  <si>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</si>
  <si>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</si>
  <si>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</si>
  <si>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</si>
  <si>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</si>
  <si>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</si>
  <si>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</si>
  <si>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</si>
  <si>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</si>
  <si>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</si>
  <si>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</si>
  <si>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t>Риски отклонения от сроков получения результатов отсутствуют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</si>
  <si>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30.07.2019</t>
    </r>
  </si>
  <si>
    <t>В графе "Фактическое значение за предыдущий год" отражено значение показателя за 2017 год. По состоянию на 30.07.2019 предварительные сведения о достижении фактического значения вышеуказанного показателя за 2018 год от Росстата не поступали.</t>
  </si>
  <si>
    <t>Кассовый расход указан по состоянию на 01.07.2019</t>
  </si>
  <si>
    <t xml:space="preserve">Риски отклонения от сроков получения результатов отсутствуют. По состоянию на 01.07.2019 года выплата предоставлена 714 семьям </t>
  </si>
  <si>
    <t>Риски отклонения от сроков получения результатов отсутствуют. По состоянию на 01.07.2019 региональный материнский (семейный) капитал предоставлен 666 многодетным семьям</t>
  </si>
  <si>
    <t>Риски отклонения от сроков получения результатов отсутствуют. По состоянию на 01.07.2019 выполнено 325 полных циклов ЭКО и 101 процедура криопереноса</t>
  </si>
  <si>
    <t xml:space="preserve">Риски отклонения от сроков получения результатов отсутствуют. По состоянию на 01.07.2019 выплата предоставлена на 389 детей, из них на 207 детей, рожденных в 2019 году в 198 семьях </t>
  </si>
  <si>
    <t>Соглашение № 149-08-2019-124 от 04.02.2019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</si>
</sst>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 ;[Red]\-#,##0.00\ 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4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19" fillId="0" borderId="4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3" fontId="20" fillId="6" borderId="4" xfId="0" applyNumberFormat="1" applyFont="1" applyFill="1" applyBorder="1" applyAlignment="1">
      <alignment horizontal="center" vertical="center" wrapText="1"/>
    </xf>
    <xf numFmtId="10" fontId="20" fillId="6" borderId="4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 shrinkToFit="1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R21" sqref="R21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00" t="s">
        <v>77</v>
      </c>
      <c r="B1" s="102"/>
      <c r="D1" s="98" t="s">
        <v>116</v>
      </c>
      <c r="E1" s="99"/>
    </row>
    <row r="2" spans="1:10" x14ac:dyDescent="0.25">
      <c r="A2" s="100" t="s">
        <v>78</v>
      </c>
      <c r="B2" s="102"/>
      <c r="D2" s="100" t="s">
        <v>78</v>
      </c>
      <c r="E2" s="97"/>
    </row>
    <row r="3" spans="1:10" x14ac:dyDescent="0.25">
      <c r="A3" s="100" t="s">
        <v>82</v>
      </c>
      <c r="B3" s="97"/>
      <c r="D3" s="100" t="s">
        <v>117</v>
      </c>
      <c r="E3" s="97"/>
    </row>
    <row r="4" spans="1:10" ht="18.75" x14ac:dyDescent="0.3">
      <c r="A4" s="100" t="s">
        <v>79</v>
      </c>
      <c r="B4" s="102"/>
      <c r="D4" s="100" t="s">
        <v>79</v>
      </c>
      <c r="E4" s="97"/>
      <c r="J4" s="45"/>
    </row>
    <row r="5" spans="1:10" ht="18.75" x14ac:dyDescent="0.3">
      <c r="A5" s="101" t="s">
        <v>80</v>
      </c>
      <c r="B5" s="102"/>
      <c r="D5" s="101" t="s">
        <v>80</v>
      </c>
      <c r="E5" s="97"/>
      <c r="J5" s="45"/>
    </row>
    <row r="6" spans="1:10" ht="18.75" x14ac:dyDescent="0.3">
      <c r="A6" s="96">
        <v>43676</v>
      </c>
      <c r="B6" s="97"/>
      <c r="D6" s="96">
        <v>43676</v>
      </c>
      <c r="E6" s="97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103" t="s">
        <v>63</v>
      </c>
      <c r="B10" s="104"/>
      <c r="C10" s="104"/>
      <c r="D10" s="104"/>
      <c r="E10" s="105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103" t="s">
        <v>134</v>
      </c>
      <c r="B12" s="104"/>
      <c r="C12" s="104"/>
      <c r="D12" s="104"/>
      <c r="E12" s="105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106" t="s">
        <v>83</v>
      </c>
      <c r="B14" s="104"/>
      <c r="C14" s="104"/>
      <c r="D14" s="104"/>
      <c r="E14" s="105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106" t="s">
        <v>84</v>
      </c>
      <c r="B16" s="107"/>
      <c r="C16" s="107"/>
      <c r="D16" s="107"/>
      <c r="E16" s="108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09" t="s">
        <v>64</v>
      </c>
      <c r="B18" s="110"/>
      <c r="C18" s="110"/>
      <c r="D18" s="110"/>
      <c r="E18" s="111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57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88</v>
      </c>
      <c r="C22" s="32" t="s">
        <v>59</v>
      </c>
      <c r="D22" s="32" t="s">
        <v>56</v>
      </c>
      <c r="E22" s="32" t="s">
        <v>56</v>
      </c>
    </row>
  </sheetData>
  <mergeCells count="17">
    <mergeCell ref="A10:E10"/>
    <mergeCell ref="A16:E16"/>
    <mergeCell ref="A12:E12"/>
    <mergeCell ref="A18:E18"/>
    <mergeCell ref="A14:E14"/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130</v>
      </c>
      <c r="D4" s="61" t="s">
        <v>131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8"/>
  <sheetViews>
    <sheetView zoomScaleNormal="100" workbookViewId="0">
      <selection activeCell="M3" sqref="M3:M4"/>
    </sheetView>
  </sheetViews>
  <sheetFormatPr defaultRowHeight="15" x14ac:dyDescent="0.25"/>
  <cols>
    <col min="1" max="1" width="9.5703125" customWidth="1"/>
    <col min="2" max="2" width="17.28515625" customWidth="1"/>
    <col min="3" max="3" width="23.140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28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12" t="s">
        <v>0</v>
      </c>
      <c r="B3" s="118" t="s">
        <v>1</v>
      </c>
      <c r="C3" s="112" t="s">
        <v>8</v>
      </c>
      <c r="D3" s="112" t="s">
        <v>81</v>
      </c>
      <c r="E3" s="114" t="s">
        <v>46</v>
      </c>
      <c r="F3" s="114" t="s">
        <v>47</v>
      </c>
      <c r="G3" s="120" t="s">
        <v>9</v>
      </c>
      <c r="H3" s="121"/>
      <c r="I3" s="121"/>
      <c r="J3" s="122"/>
      <c r="K3" s="114" t="s">
        <v>10</v>
      </c>
      <c r="L3" s="116" t="s">
        <v>48</v>
      </c>
      <c r="M3" s="112" t="s">
        <v>11</v>
      </c>
    </row>
    <row r="4" spans="1:13" s="65" customFormat="1" ht="30.75" customHeight="1" thickBot="1" x14ac:dyDescent="0.3">
      <c r="A4" s="113"/>
      <c r="B4" s="119"/>
      <c r="C4" s="113"/>
      <c r="D4" s="113"/>
      <c r="E4" s="115"/>
      <c r="F4" s="115"/>
      <c r="G4" s="66" t="s">
        <v>12</v>
      </c>
      <c r="H4" s="66" t="s">
        <v>13</v>
      </c>
      <c r="I4" s="66" t="s">
        <v>14</v>
      </c>
      <c r="J4" s="66" t="s">
        <v>15</v>
      </c>
      <c r="K4" s="115"/>
      <c r="L4" s="117"/>
      <c r="M4" s="113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160.5" customHeight="1" thickBot="1" x14ac:dyDescent="0.3">
      <c r="A6" s="59" t="s">
        <v>5</v>
      </c>
      <c r="B6" s="60" t="s">
        <v>57</v>
      </c>
      <c r="C6" s="60" t="s">
        <v>85</v>
      </c>
      <c r="D6" s="60" t="s">
        <v>76</v>
      </c>
      <c r="E6" s="67" t="s">
        <v>86</v>
      </c>
      <c r="F6" s="68">
        <v>1.5609999999999999</v>
      </c>
      <c r="G6" s="68" t="s">
        <v>87</v>
      </c>
      <c r="H6" s="68" t="s">
        <v>87</v>
      </c>
      <c r="I6" s="68" t="s">
        <v>87</v>
      </c>
      <c r="J6" s="68" t="s">
        <v>87</v>
      </c>
      <c r="K6" s="68">
        <v>1.6</v>
      </c>
      <c r="L6" s="69"/>
      <c r="M6" s="61" t="s">
        <v>135</v>
      </c>
    </row>
    <row r="7" spans="1:13" s="41" customFormat="1" ht="159.75" customHeight="1" thickBot="1" x14ac:dyDescent="0.3">
      <c r="A7" s="59" t="s">
        <v>6</v>
      </c>
      <c r="B7" s="60" t="s">
        <v>57</v>
      </c>
      <c r="C7" s="60" t="s">
        <v>89</v>
      </c>
      <c r="D7" s="60" t="s">
        <v>76</v>
      </c>
      <c r="E7" s="67" t="s">
        <v>86</v>
      </c>
      <c r="F7" s="70">
        <v>105.26</v>
      </c>
      <c r="G7" s="70" t="s">
        <v>87</v>
      </c>
      <c r="H7" s="70" t="s">
        <v>87</v>
      </c>
      <c r="I7" s="70" t="s">
        <v>87</v>
      </c>
      <c r="J7" s="70" t="s">
        <v>87</v>
      </c>
      <c r="K7" s="70">
        <v>108.9</v>
      </c>
      <c r="L7" s="69"/>
      <c r="M7" s="61" t="s">
        <v>135</v>
      </c>
    </row>
    <row r="8" spans="1:13" s="41" customFormat="1" ht="159" customHeight="1" thickBot="1" x14ac:dyDescent="0.3">
      <c r="A8" s="59" t="s">
        <v>7</v>
      </c>
      <c r="B8" s="60" t="s">
        <v>57</v>
      </c>
      <c r="C8" s="60" t="s">
        <v>90</v>
      </c>
      <c r="D8" s="60" t="s">
        <v>76</v>
      </c>
      <c r="E8" s="67" t="s">
        <v>86</v>
      </c>
      <c r="F8" s="70">
        <v>85.92</v>
      </c>
      <c r="G8" s="70" t="s">
        <v>87</v>
      </c>
      <c r="H8" s="70" t="s">
        <v>87</v>
      </c>
      <c r="I8" s="70" t="s">
        <v>87</v>
      </c>
      <c r="J8" s="70" t="s">
        <v>87</v>
      </c>
      <c r="K8" s="70">
        <v>88</v>
      </c>
      <c r="L8" s="69"/>
      <c r="M8" s="61" t="s">
        <v>135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zoomScaleNormal="100" workbookViewId="0">
      <selection activeCell="F17" sqref="F17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25.570312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34" t="s">
        <v>0</v>
      </c>
      <c r="B3" s="136" t="s">
        <v>1</v>
      </c>
      <c r="C3" s="132" t="s">
        <v>17</v>
      </c>
      <c r="D3" s="138" t="s">
        <v>18</v>
      </c>
      <c r="E3" s="139"/>
      <c r="F3" s="140"/>
      <c r="G3" s="141" t="s">
        <v>19</v>
      </c>
      <c r="H3" s="142"/>
      <c r="I3" s="134" t="s">
        <v>49</v>
      </c>
      <c r="J3" s="132" t="s">
        <v>11</v>
      </c>
    </row>
    <row r="4" spans="1:13" s="65" customFormat="1" ht="63.75" customHeight="1" thickBot="1" x14ac:dyDescent="0.3">
      <c r="A4" s="135"/>
      <c r="B4" s="137"/>
      <c r="C4" s="133"/>
      <c r="D4" s="73" t="s">
        <v>20</v>
      </c>
      <c r="E4" s="73" t="s">
        <v>21</v>
      </c>
      <c r="F4" s="73" t="s">
        <v>22</v>
      </c>
      <c r="G4" s="73" t="s">
        <v>23</v>
      </c>
      <c r="H4" s="73" t="s">
        <v>24</v>
      </c>
      <c r="I4" s="135"/>
      <c r="J4" s="133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71" t="s">
        <v>106</v>
      </c>
      <c r="D6" s="74" t="s">
        <v>87</v>
      </c>
      <c r="E6" s="74" t="s">
        <v>87</v>
      </c>
      <c r="F6" s="74" t="s">
        <v>87</v>
      </c>
      <c r="G6" s="75" t="s">
        <v>87</v>
      </c>
      <c r="H6" s="75" t="s">
        <v>87</v>
      </c>
      <c r="I6" s="76" t="s">
        <v>87</v>
      </c>
      <c r="J6" s="77" t="s">
        <v>87</v>
      </c>
    </row>
    <row r="7" spans="1:13" ht="64.5" customHeight="1" thickBot="1" x14ac:dyDescent="0.3">
      <c r="A7" s="11" t="s">
        <v>25</v>
      </c>
      <c r="B7" s="4" t="s">
        <v>59</v>
      </c>
      <c r="C7" s="71" t="s">
        <v>107</v>
      </c>
      <c r="D7" s="75">
        <f>D8</f>
        <v>150.96700000000001</v>
      </c>
      <c r="E7" s="75">
        <f>E8</f>
        <v>150.96700000000001</v>
      </c>
      <c r="F7" s="75">
        <f t="shared" ref="F7:H7" si="0">F8</f>
        <v>150.96700000000001</v>
      </c>
      <c r="G7" s="75">
        <f t="shared" si="0"/>
        <v>120.4</v>
      </c>
      <c r="H7" s="75">
        <f t="shared" si="0"/>
        <v>120.4</v>
      </c>
      <c r="I7" s="76">
        <f>H7/E7</f>
        <v>0.79752528698324798</v>
      </c>
      <c r="J7" s="77" t="s">
        <v>136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2" t="s">
        <v>26</v>
      </c>
      <c r="D8" s="75">
        <v>150.96700000000001</v>
      </c>
      <c r="E8" s="75">
        <v>150.96700000000001</v>
      </c>
      <c r="F8" s="75">
        <v>150.96700000000001</v>
      </c>
      <c r="G8" s="75">
        <v>120.4</v>
      </c>
      <c r="H8" s="75">
        <v>120.4</v>
      </c>
      <c r="I8" s="76">
        <f>H8/E8</f>
        <v>0.79752528698324798</v>
      </c>
      <c r="J8" s="77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8">
        <v>0</v>
      </c>
      <c r="E9" s="78">
        <v>0</v>
      </c>
      <c r="F9" s="78">
        <v>0</v>
      </c>
      <c r="G9" s="75">
        <v>0</v>
      </c>
      <c r="H9" s="75">
        <v>0</v>
      </c>
      <c r="I9" s="76" t="s">
        <v>87</v>
      </c>
      <c r="J9" s="77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8">
        <f>SUM(D11:D13)</f>
        <v>0</v>
      </c>
      <c r="E10" s="78">
        <f t="shared" ref="E10:H10" si="1">SUM(E11:E13)</f>
        <v>0</v>
      </c>
      <c r="F10" s="78">
        <f t="shared" si="1"/>
        <v>0</v>
      </c>
      <c r="G10" s="78">
        <f t="shared" si="1"/>
        <v>0</v>
      </c>
      <c r="H10" s="78">
        <f t="shared" si="1"/>
        <v>0</v>
      </c>
      <c r="I10" s="76" t="s">
        <v>87</v>
      </c>
      <c r="J10" s="77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8">
        <v>0</v>
      </c>
      <c r="E11" s="78">
        <v>0</v>
      </c>
      <c r="F11" s="78">
        <v>0</v>
      </c>
      <c r="G11" s="75">
        <v>0</v>
      </c>
      <c r="H11" s="75">
        <v>0</v>
      </c>
      <c r="I11" s="76" t="s">
        <v>87</v>
      </c>
      <c r="J11" s="77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8">
        <v>0</v>
      </c>
      <c r="E12" s="78">
        <v>0</v>
      </c>
      <c r="F12" s="78">
        <v>0</v>
      </c>
      <c r="G12" s="75">
        <v>0</v>
      </c>
      <c r="H12" s="75">
        <v>0</v>
      </c>
      <c r="I12" s="76" t="s">
        <v>87</v>
      </c>
      <c r="J12" s="77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8">
        <v>0</v>
      </c>
      <c r="E13" s="78">
        <v>0</v>
      </c>
      <c r="F13" s="78">
        <v>0</v>
      </c>
      <c r="G13" s="75">
        <v>0</v>
      </c>
      <c r="H13" s="75">
        <v>0</v>
      </c>
      <c r="I13" s="76" t="s">
        <v>87</v>
      </c>
      <c r="J13" s="77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74">
        <v>0</v>
      </c>
      <c r="E14" s="74" t="s">
        <v>36</v>
      </c>
      <c r="F14" s="74" t="s">
        <v>36</v>
      </c>
      <c r="G14" s="75" t="s">
        <v>36</v>
      </c>
      <c r="H14" s="75">
        <v>0</v>
      </c>
      <c r="I14" s="76" t="s">
        <v>87</v>
      </c>
      <c r="J14" s="77"/>
    </row>
    <row r="15" spans="1:13" ht="77.25" thickBot="1" x14ac:dyDescent="0.3">
      <c r="A15" s="11" t="s">
        <v>54</v>
      </c>
      <c r="B15" s="4" t="s">
        <v>59</v>
      </c>
      <c r="C15" s="71" t="s">
        <v>114</v>
      </c>
      <c r="D15" s="75">
        <f>D16+D18</f>
        <v>396.3075</v>
      </c>
      <c r="E15" s="75">
        <f t="shared" ref="E15:H15" si="2">E16+E18</f>
        <v>396.3075</v>
      </c>
      <c r="F15" s="75">
        <f t="shared" si="2"/>
        <v>396.3075</v>
      </c>
      <c r="G15" s="75">
        <f t="shared" si="2"/>
        <v>172.20000000000002</v>
      </c>
      <c r="H15" s="75">
        <f t="shared" si="2"/>
        <v>172.20000000000002</v>
      </c>
      <c r="I15" s="76">
        <f>H15/E15</f>
        <v>0.43451108041104447</v>
      </c>
      <c r="J15" s="77" t="s">
        <v>136</v>
      </c>
    </row>
    <row r="16" spans="1:13" ht="27.75" customHeight="1" thickBot="1" x14ac:dyDescent="0.3">
      <c r="A16" s="11" t="s">
        <v>99</v>
      </c>
      <c r="B16" s="4" t="s">
        <v>59</v>
      </c>
      <c r="C16" s="2" t="s">
        <v>26</v>
      </c>
      <c r="D16" s="75">
        <v>372.529</v>
      </c>
      <c r="E16" s="75">
        <v>372.529</v>
      </c>
      <c r="F16" s="75">
        <v>372.529</v>
      </c>
      <c r="G16" s="93">
        <v>134.30000000000001</v>
      </c>
      <c r="H16" s="93">
        <v>134.30000000000001</v>
      </c>
      <c r="I16" s="94">
        <f>H16/E16</f>
        <v>0.36050884629116126</v>
      </c>
      <c r="J16" s="77"/>
    </row>
    <row r="17" spans="1:10" ht="39" thickBot="1" x14ac:dyDescent="0.3">
      <c r="A17" s="11" t="s">
        <v>108</v>
      </c>
      <c r="B17" s="4" t="s">
        <v>55</v>
      </c>
      <c r="C17" s="2" t="s">
        <v>27</v>
      </c>
      <c r="D17" s="75">
        <v>0</v>
      </c>
      <c r="E17" s="75">
        <v>0</v>
      </c>
      <c r="F17" s="75">
        <v>0</v>
      </c>
      <c r="G17" s="93">
        <v>0</v>
      </c>
      <c r="H17" s="93">
        <v>0</v>
      </c>
      <c r="I17" s="94" t="s">
        <v>87</v>
      </c>
      <c r="J17" s="77"/>
    </row>
    <row r="18" spans="1:10" ht="26.25" thickBot="1" x14ac:dyDescent="0.3">
      <c r="A18" s="11" t="s">
        <v>109</v>
      </c>
      <c r="B18" s="4" t="s">
        <v>59</v>
      </c>
      <c r="C18" s="2" t="s">
        <v>28</v>
      </c>
      <c r="D18" s="75">
        <f>SUM(D19:D21)</f>
        <v>23.778500000000001</v>
      </c>
      <c r="E18" s="75">
        <f t="shared" ref="E18:H18" si="3">SUM(E19:E21)</f>
        <v>23.778500000000001</v>
      </c>
      <c r="F18" s="75">
        <f t="shared" si="3"/>
        <v>23.778500000000001</v>
      </c>
      <c r="G18" s="93">
        <f t="shared" si="3"/>
        <v>37.9</v>
      </c>
      <c r="H18" s="93">
        <f t="shared" si="3"/>
        <v>37.9</v>
      </c>
      <c r="I18" s="94">
        <f>H18/E18</f>
        <v>1.5938768214984123</v>
      </c>
      <c r="J18" s="77"/>
    </row>
    <row r="19" spans="1:10" ht="31.5" customHeight="1" thickBot="1" x14ac:dyDescent="0.3">
      <c r="A19" s="11" t="s">
        <v>110</v>
      </c>
      <c r="B19" s="4" t="s">
        <v>59</v>
      </c>
      <c r="C19" s="2" t="s">
        <v>30</v>
      </c>
      <c r="D19" s="75">
        <v>23.778500000000001</v>
      </c>
      <c r="E19" s="75">
        <v>23.778500000000001</v>
      </c>
      <c r="F19" s="75">
        <v>23.778500000000001</v>
      </c>
      <c r="G19" s="93">
        <v>37.9</v>
      </c>
      <c r="H19" s="93">
        <v>37.9</v>
      </c>
      <c r="I19" s="94">
        <f>H19/E19</f>
        <v>1.5938768214984123</v>
      </c>
      <c r="J19" s="77"/>
    </row>
    <row r="20" spans="1:10" ht="39" thickBot="1" x14ac:dyDescent="0.3">
      <c r="A20" s="11" t="s">
        <v>111</v>
      </c>
      <c r="B20" s="4" t="s">
        <v>55</v>
      </c>
      <c r="C20" s="2" t="s">
        <v>32</v>
      </c>
      <c r="D20" s="78">
        <v>0</v>
      </c>
      <c r="E20" s="78">
        <v>0</v>
      </c>
      <c r="F20" s="78">
        <v>0</v>
      </c>
      <c r="G20" s="93">
        <v>0</v>
      </c>
      <c r="H20" s="93">
        <v>0</v>
      </c>
      <c r="I20" s="94" t="s">
        <v>87</v>
      </c>
      <c r="J20" s="77"/>
    </row>
    <row r="21" spans="1:10" ht="59.25" customHeight="1" thickBot="1" x14ac:dyDescent="0.3">
      <c r="A21" s="11" t="s">
        <v>112</v>
      </c>
      <c r="B21" s="4" t="s">
        <v>55</v>
      </c>
      <c r="C21" s="2" t="s">
        <v>34</v>
      </c>
      <c r="D21" s="78">
        <v>0</v>
      </c>
      <c r="E21" s="78">
        <v>0</v>
      </c>
      <c r="F21" s="78">
        <v>0</v>
      </c>
      <c r="G21" s="75">
        <v>0</v>
      </c>
      <c r="H21" s="75">
        <v>0</v>
      </c>
      <c r="I21" s="76" t="s">
        <v>87</v>
      </c>
      <c r="J21" s="77"/>
    </row>
    <row r="22" spans="1:10" ht="30" customHeight="1" thickBot="1" x14ac:dyDescent="0.3">
      <c r="A22" s="11" t="s">
        <v>113</v>
      </c>
      <c r="B22" s="4" t="s">
        <v>55</v>
      </c>
      <c r="C22" s="2" t="s">
        <v>35</v>
      </c>
      <c r="D22" s="74">
        <v>0</v>
      </c>
      <c r="E22" s="74" t="s">
        <v>36</v>
      </c>
      <c r="F22" s="74" t="s">
        <v>36</v>
      </c>
      <c r="G22" s="75" t="s">
        <v>36</v>
      </c>
      <c r="H22" s="75">
        <v>0</v>
      </c>
      <c r="I22" s="76" t="s">
        <v>87</v>
      </c>
      <c r="J22" s="77"/>
    </row>
    <row r="23" spans="1:10" ht="45.75" thickBot="1" x14ac:dyDescent="0.3">
      <c r="A23" s="11" t="s">
        <v>100</v>
      </c>
      <c r="B23" s="4" t="s">
        <v>59</v>
      </c>
      <c r="C23" s="72" t="s">
        <v>124</v>
      </c>
      <c r="D23" s="75">
        <f>D24+D26</f>
        <v>80.400000000000006</v>
      </c>
      <c r="E23" s="75">
        <f t="shared" ref="E23:H23" si="4">E24+E26</f>
        <v>80.400000000000006</v>
      </c>
      <c r="F23" s="75">
        <f t="shared" si="4"/>
        <v>80.400000000000006</v>
      </c>
      <c r="G23" s="75">
        <f t="shared" si="4"/>
        <v>34</v>
      </c>
      <c r="H23" s="75">
        <f t="shared" si="4"/>
        <v>34</v>
      </c>
      <c r="I23" s="76">
        <f>H23/E23</f>
        <v>0.42288557213930345</v>
      </c>
      <c r="J23" s="77" t="s">
        <v>136</v>
      </c>
    </row>
    <row r="24" spans="1:10" ht="32.25" customHeight="1" thickBot="1" x14ac:dyDescent="0.3">
      <c r="A24" s="11" t="s">
        <v>101</v>
      </c>
      <c r="B24" s="4" t="s">
        <v>59</v>
      </c>
      <c r="C24" s="57" t="s">
        <v>26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6" t="s">
        <v>87</v>
      </c>
      <c r="J24" s="77"/>
    </row>
    <row r="25" spans="1:10" ht="34.5" customHeight="1" thickBot="1" x14ac:dyDescent="0.3">
      <c r="A25" s="11" t="s">
        <v>118</v>
      </c>
      <c r="B25" s="4" t="s">
        <v>55</v>
      </c>
      <c r="C25" s="57" t="s">
        <v>27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6" t="s">
        <v>87</v>
      </c>
      <c r="J25" s="77"/>
    </row>
    <row r="26" spans="1:10" ht="33" customHeight="1" thickBot="1" x14ac:dyDescent="0.3">
      <c r="A26" s="11" t="s">
        <v>119</v>
      </c>
      <c r="B26" s="4" t="s">
        <v>59</v>
      </c>
      <c r="C26" s="57" t="s">
        <v>28</v>
      </c>
      <c r="D26" s="75">
        <f>SUM(D27:D29)</f>
        <v>80.400000000000006</v>
      </c>
      <c r="E26" s="75">
        <f t="shared" ref="E26:H26" si="5">SUM(E27:E29)</f>
        <v>80.400000000000006</v>
      </c>
      <c r="F26" s="75">
        <f t="shared" si="5"/>
        <v>80.400000000000006</v>
      </c>
      <c r="G26" s="75">
        <f t="shared" si="5"/>
        <v>34</v>
      </c>
      <c r="H26" s="75">
        <f t="shared" si="5"/>
        <v>34</v>
      </c>
      <c r="I26" s="76">
        <f>H26/E26</f>
        <v>0.42288557213930345</v>
      </c>
      <c r="J26" s="77"/>
    </row>
    <row r="27" spans="1:10" ht="32.25" customHeight="1" thickBot="1" x14ac:dyDescent="0.3">
      <c r="A27" s="11" t="s">
        <v>120</v>
      </c>
      <c r="B27" s="4" t="s">
        <v>59</v>
      </c>
      <c r="C27" s="57" t="s">
        <v>30</v>
      </c>
      <c r="D27" s="75">
        <v>80.400000000000006</v>
      </c>
      <c r="E27" s="75">
        <v>80.400000000000006</v>
      </c>
      <c r="F27" s="75">
        <v>80.400000000000006</v>
      </c>
      <c r="G27" s="75">
        <v>34</v>
      </c>
      <c r="H27" s="75">
        <v>34</v>
      </c>
      <c r="I27" s="76">
        <f>H27/E27</f>
        <v>0.42288557213930345</v>
      </c>
      <c r="J27" s="77"/>
    </row>
    <row r="28" spans="1:10" ht="44.25" customHeight="1" thickBot="1" x14ac:dyDescent="0.3">
      <c r="A28" s="11" t="s">
        <v>121</v>
      </c>
      <c r="B28" s="4" t="s">
        <v>55</v>
      </c>
      <c r="C28" s="2" t="s">
        <v>32</v>
      </c>
      <c r="D28" s="78">
        <v>0</v>
      </c>
      <c r="E28" s="78">
        <v>0</v>
      </c>
      <c r="F28" s="78">
        <v>0</v>
      </c>
      <c r="G28" s="75">
        <v>0</v>
      </c>
      <c r="H28" s="75">
        <v>0</v>
      </c>
      <c r="I28" s="76" t="s">
        <v>87</v>
      </c>
      <c r="J28" s="77"/>
    </row>
    <row r="29" spans="1:10" ht="57.75" customHeight="1" thickBot="1" x14ac:dyDescent="0.3">
      <c r="A29" s="11" t="s">
        <v>122</v>
      </c>
      <c r="B29" s="4" t="s">
        <v>55</v>
      </c>
      <c r="C29" s="2" t="s">
        <v>34</v>
      </c>
      <c r="D29" s="78">
        <v>0</v>
      </c>
      <c r="E29" s="78">
        <v>0</v>
      </c>
      <c r="F29" s="78">
        <v>0</v>
      </c>
      <c r="G29" s="75">
        <v>0</v>
      </c>
      <c r="H29" s="75">
        <v>0</v>
      </c>
      <c r="I29" s="76" t="s">
        <v>87</v>
      </c>
      <c r="J29" s="77"/>
    </row>
    <row r="30" spans="1:10" ht="31.5" customHeight="1" thickBot="1" x14ac:dyDescent="0.3">
      <c r="A30" s="11" t="s">
        <v>123</v>
      </c>
      <c r="B30" s="4" t="s">
        <v>55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6" t="s">
        <v>87</v>
      </c>
      <c r="J30" s="77"/>
    </row>
    <row r="31" spans="1:10" ht="46.5" customHeight="1" thickBot="1" x14ac:dyDescent="0.3">
      <c r="A31" s="123" t="s">
        <v>37</v>
      </c>
      <c r="B31" s="124"/>
      <c r="C31" s="125"/>
      <c r="D31" s="89">
        <f>SUM(D32:D35)</f>
        <v>627.67449999999997</v>
      </c>
      <c r="E31" s="89">
        <f t="shared" ref="E31:H31" si="6">SUM(E32:E35)</f>
        <v>627.67449999999997</v>
      </c>
      <c r="F31" s="89">
        <f t="shared" si="6"/>
        <v>627.67449999999997</v>
      </c>
      <c r="G31" s="89">
        <f t="shared" si="6"/>
        <v>326.60000000000002</v>
      </c>
      <c r="H31" s="89">
        <f t="shared" si="6"/>
        <v>326.60000000000002</v>
      </c>
      <c r="I31" s="90">
        <f>H31/E31</f>
        <v>0.52033338936024964</v>
      </c>
      <c r="J31" s="91" t="s">
        <v>136</v>
      </c>
    </row>
    <row r="32" spans="1:10" ht="30.75" customHeight="1" thickBot="1" x14ac:dyDescent="0.3">
      <c r="A32" s="126" t="s">
        <v>26</v>
      </c>
      <c r="B32" s="127"/>
      <c r="C32" s="128"/>
      <c r="D32" s="79">
        <f>D8+D16+D24</f>
        <v>523.49599999999998</v>
      </c>
      <c r="E32" s="79">
        <f t="shared" ref="E32:H32" si="7">E8+E16+E24</f>
        <v>523.49599999999998</v>
      </c>
      <c r="F32" s="79">
        <f t="shared" si="7"/>
        <v>523.49599999999998</v>
      </c>
      <c r="G32" s="79">
        <f t="shared" si="7"/>
        <v>254.70000000000002</v>
      </c>
      <c r="H32" s="79">
        <f t="shared" si="7"/>
        <v>254.70000000000002</v>
      </c>
      <c r="I32" s="80">
        <f>H32/E32</f>
        <v>0.4865366688570687</v>
      </c>
      <c r="J32" s="77"/>
    </row>
    <row r="33" spans="1:10" ht="35.25" customHeight="1" thickBot="1" x14ac:dyDescent="0.3">
      <c r="A33" s="126" t="s">
        <v>27</v>
      </c>
      <c r="B33" s="127"/>
      <c r="C33" s="128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80" t="s">
        <v>87</v>
      </c>
      <c r="J33" s="81"/>
    </row>
    <row r="34" spans="1:10" ht="31.5" customHeight="1" thickBot="1" x14ac:dyDescent="0.3">
      <c r="A34" s="126" t="s">
        <v>38</v>
      </c>
      <c r="B34" s="127"/>
      <c r="C34" s="128"/>
      <c r="D34" s="79">
        <f>D10+D18+D26</f>
        <v>104.17850000000001</v>
      </c>
      <c r="E34" s="79">
        <f t="shared" ref="E34:H34" si="8">E10+E18+E26</f>
        <v>104.17850000000001</v>
      </c>
      <c r="F34" s="79">
        <f t="shared" si="8"/>
        <v>104.17850000000001</v>
      </c>
      <c r="G34" s="79">
        <f t="shared" si="8"/>
        <v>71.900000000000006</v>
      </c>
      <c r="H34" s="79">
        <f t="shared" si="8"/>
        <v>71.900000000000006</v>
      </c>
      <c r="I34" s="80">
        <f>H34/E34</f>
        <v>0.69016159764250773</v>
      </c>
      <c r="J34" s="79"/>
    </row>
    <row r="35" spans="1:10" ht="32.25" customHeight="1" thickBot="1" x14ac:dyDescent="0.3">
      <c r="A35" s="129" t="s">
        <v>35</v>
      </c>
      <c r="B35" s="130"/>
      <c r="C35" s="131"/>
      <c r="D35" s="79">
        <v>0</v>
      </c>
      <c r="E35" s="79" t="s">
        <v>36</v>
      </c>
      <c r="F35" s="79" t="s">
        <v>36</v>
      </c>
      <c r="G35" s="79" t="s">
        <v>36</v>
      </c>
      <c r="H35" s="79">
        <v>0</v>
      </c>
      <c r="I35" s="80" t="s">
        <v>87</v>
      </c>
      <c r="J35" s="81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31:C31"/>
    <mergeCell ref="A32:C32"/>
    <mergeCell ref="A33:C33"/>
    <mergeCell ref="A34:C34"/>
    <mergeCell ref="A35:C35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4" fitToHeight="2" orientation="landscape" r:id="rId1"/>
  <ignoredErrors>
    <ignoredError sqref="D10 H10 D18 H18 D26 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6"/>
  <sheetViews>
    <sheetView tabSelected="1" zoomScaleNormal="100" workbookViewId="0">
      <selection activeCell="O6" sqref="O6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37.85546875" customWidth="1"/>
  </cols>
  <sheetData>
    <row r="1" spans="1:9" ht="19.5" customHeight="1" thickBot="1" x14ac:dyDescent="0.3">
      <c r="A1" s="143" t="s">
        <v>74</v>
      </c>
      <c r="B1" s="144"/>
      <c r="C1" s="144"/>
      <c r="D1" s="144"/>
      <c r="E1" s="144"/>
      <c r="F1" s="144"/>
      <c r="G1" s="144"/>
      <c r="H1" s="88"/>
    </row>
    <row r="2" spans="1:9" ht="16.5" thickTop="1" thickBot="1" x14ac:dyDescent="0.3"/>
    <row r="3" spans="1:9" ht="42" customHeight="1" thickBot="1" x14ac:dyDescent="0.3">
      <c r="A3" s="112" t="s">
        <v>0</v>
      </c>
      <c r="B3" s="118" t="s">
        <v>62</v>
      </c>
      <c r="C3" s="118" t="s">
        <v>1</v>
      </c>
      <c r="D3" s="112" t="s">
        <v>39</v>
      </c>
      <c r="E3" s="145" t="s">
        <v>40</v>
      </c>
      <c r="F3" s="146"/>
      <c r="G3" s="112" t="s">
        <v>41</v>
      </c>
      <c r="H3" s="112" t="s">
        <v>11</v>
      </c>
    </row>
    <row r="4" spans="1:9" ht="33.75" customHeight="1" thickBot="1" x14ac:dyDescent="0.3">
      <c r="A4" s="113"/>
      <c r="B4" s="119"/>
      <c r="C4" s="119"/>
      <c r="D4" s="113"/>
      <c r="E4" s="82" t="s">
        <v>42</v>
      </c>
      <c r="F4" s="82" t="s">
        <v>43</v>
      </c>
      <c r="G4" s="113"/>
      <c r="H4" s="113"/>
    </row>
    <row r="5" spans="1:9" ht="48.75" customHeight="1" thickBot="1" x14ac:dyDescent="0.3">
      <c r="A5" s="9">
        <v>1</v>
      </c>
      <c r="B5" s="9"/>
      <c r="C5" s="4" t="s">
        <v>57</v>
      </c>
      <c r="D5" s="3" t="s">
        <v>132</v>
      </c>
      <c r="E5" s="83"/>
      <c r="F5" s="84"/>
      <c r="G5" s="85"/>
      <c r="H5" s="85"/>
      <c r="I5" s="22"/>
    </row>
    <row r="6" spans="1:9" ht="79.5" customHeight="1" thickBot="1" x14ac:dyDescent="0.3">
      <c r="A6" s="5" t="s">
        <v>25</v>
      </c>
      <c r="B6" s="4" t="s">
        <v>91</v>
      </c>
      <c r="C6" s="4" t="s">
        <v>56</v>
      </c>
      <c r="D6" s="58" t="s">
        <v>92</v>
      </c>
      <c r="E6" s="86">
        <v>43814</v>
      </c>
      <c r="F6" s="86">
        <v>43814</v>
      </c>
      <c r="G6" s="55" t="s">
        <v>94</v>
      </c>
      <c r="H6" s="61" t="s">
        <v>137</v>
      </c>
    </row>
    <row r="7" spans="1:9" ht="63.75" customHeight="1" thickBot="1" x14ac:dyDescent="0.3">
      <c r="A7" s="7" t="s">
        <v>52</v>
      </c>
      <c r="B7" s="4" t="s">
        <v>91</v>
      </c>
      <c r="C7" s="4" t="s">
        <v>55</v>
      </c>
      <c r="D7" s="58" t="s">
        <v>93</v>
      </c>
      <c r="E7" s="86">
        <v>43474</v>
      </c>
      <c r="F7" s="86">
        <v>43474</v>
      </c>
      <c r="G7" s="55" t="s">
        <v>94</v>
      </c>
      <c r="H7" s="61"/>
    </row>
    <row r="8" spans="1:9" ht="55.5" customHeight="1" thickBot="1" x14ac:dyDescent="0.3">
      <c r="A8" s="8" t="s">
        <v>44</v>
      </c>
      <c r="B8" s="4" t="s">
        <v>91</v>
      </c>
      <c r="C8" s="4" t="s">
        <v>56</v>
      </c>
      <c r="D8" s="58" t="s">
        <v>96</v>
      </c>
      <c r="E8" s="86">
        <v>43709</v>
      </c>
      <c r="F8" s="86">
        <v>43709</v>
      </c>
      <c r="G8" s="55" t="s">
        <v>94</v>
      </c>
      <c r="H8" s="61"/>
    </row>
    <row r="9" spans="1:9" ht="56.25" customHeight="1" thickBot="1" x14ac:dyDescent="0.3">
      <c r="A9" s="8" t="s">
        <v>50</v>
      </c>
      <c r="B9" s="4" t="s">
        <v>91</v>
      </c>
      <c r="C9" s="4" t="s">
        <v>56</v>
      </c>
      <c r="D9" s="58" t="s">
        <v>95</v>
      </c>
      <c r="E9" s="86">
        <v>43709</v>
      </c>
      <c r="F9" s="86">
        <v>43709</v>
      </c>
      <c r="G9" s="55" t="s">
        <v>94</v>
      </c>
      <c r="H9" s="61"/>
    </row>
    <row r="10" spans="1:9" ht="91.5" customHeight="1" thickBot="1" x14ac:dyDescent="0.3">
      <c r="A10" s="5" t="s">
        <v>54</v>
      </c>
      <c r="B10" s="4" t="s">
        <v>91</v>
      </c>
      <c r="C10" s="4" t="s">
        <v>56</v>
      </c>
      <c r="D10" s="58" t="s">
        <v>97</v>
      </c>
      <c r="E10" s="86">
        <v>43814</v>
      </c>
      <c r="F10" s="86">
        <v>43814</v>
      </c>
      <c r="G10" s="55" t="s">
        <v>94</v>
      </c>
      <c r="H10" s="92" t="s">
        <v>140</v>
      </c>
    </row>
    <row r="11" spans="1:9" ht="70.5" customHeight="1" thickBot="1" x14ac:dyDescent="0.3">
      <c r="A11" s="5" t="s">
        <v>99</v>
      </c>
      <c r="B11" s="4" t="s">
        <v>91</v>
      </c>
      <c r="C11" s="4" t="s">
        <v>55</v>
      </c>
      <c r="D11" s="58" t="s">
        <v>98</v>
      </c>
      <c r="E11" s="86">
        <v>43497</v>
      </c>
      <c r="F11" s="86">
        <v>43500</v>
      </c>
      <c r="G11" s="55" t="s">
        <v>94</v>
      </c>
      <c r="H11" s="95" t="s">
        <v>141</v>
      </c>
    </row>
    <row r="12" spans="1:9" ht="57.75" customHeight="1" thickBot="1" x14ac:dyDescent="0.3">
      <c r="A12" s="5" t="s">
        <v>100</v>
      </c>
      <c r="B12" s="4" t="s">
        <v>91</v>
      </c>
      <c r="C12" s="4" t="s">
        <v>56</v>
      </c>
      <c r="D12" s="58" t="s">
        <v>128</v>
      </c>
      <c r="E12" s="86">
        <v>43466</v>
      </c>
      <c r="F12" s="86">
        <v>43830</v>
      </c>
      <c r="G12" s="55" t="s">
        <v>94</v>
      </c>
      <c r="H12" s="61" t="s">
        <v>133</v>
      </c>
    </row>
    <row r="13" spans="1:9" ht="82.5" customHeight="1" thickBot="1" x14ac:dyDescent="0.3">
      <c r="A13" s="5" t="s">
        <v>101</v>
      </c>
      <c r="B13" s="4" t="s">
        <v>91</v>
      </c>
      <c r="C13" s="4" t="s">
        <v>56</v>
      </c>
      <c r="D13" s="58" t="s">
        <v>129</v>
      </c>
      <c r="E13" s="86">
        <v>43466</v>
      </c>
      <c r="F13" s="86">
        <v>43830</v>
      </c>
      <c r="G13" s="55" t="s">
        <v>94</v>
      </c>
      <c r="H13" s="61" t="s">
        <v>138</v>
      </c>
    </row>
    <row r="14" spans="1:9" ht="57.75" customHeight="1" thickBot="1" x14ac:dyDescent="0.3">
      <c r="A14" s="8" t="s">
        <v>125</v>
      </c>
      <c r="B14" s="4" t="s">
        <v>91</v>
      </c>
      <c r="C14" s="4" t="s">
        <v>56</v>
      </c>
      <c r="D14" s="58" t="s">
        <v>102</v>
      </c>
      <c r="E14" s="87">
        <v>43814</v>
      </c>
      <c r="F14" s="87">
        <v>43814</v>
      </c>
      <c r="G14" s="56" t="s">
        <v>105</v>
      </c>
      <c r="H14" s="61" t="s">
        <v>133</v>
      </c>
    </row>
    <row r="15" spans="1:9" ht="76.5" customHeight="1" thickBot="1" x14ac:dyDescent="0.3">
      <c r="A15" s="5" t="s">
        <v>126</v>
      </c>
      <c r="B15" s="4" t="s">
        <v>91</v>
      </c>
      <c r="C15" s="4" t="s">
        <v>56</v>
      </c>
      <c r="D15" s="58" t="s">
        <v>103</v>
      </c>
      <c r="E15" s="87">
        <v>43814</v>
      </c>
      <c r="F15" s="87">
        <v>43814</v>
      </c>
      <c r="G15" s="56" t="s">
        <v>105</v>
      </c>
      <c r="H15" s="61" t="s">
        <v>139</v>
      </c>
    </row>
    <row r="16" spans="1:9" ht="60.75" customHeight="1" thickBot="1" x14ac:dyDescent="0.3">
      <c r="A16" s="5" t="s">
        <v>127</v>
      </c>
      <c r="B16" s="4" t="s">
        <v>91</v>
      </c>
      <c r="C16" s="4" t="s">
        <v>56</v>
      </c>
      <c r="D16" s="58" t="s">
        <v>104</v>
      </c>
      <c r="E16" s="87" t="s">
        <v>115</v>
      </c>
      <c r="F16" s="87" t="s">
        <v>115</v>
      </c>
      <c r="G16" s="56" t="s">
        <v>105</v>
      </c>
      <c r="H16" s="61" t="s">
        <v>133</v>
      </c>
    </row>
  </sheetData>
  <mergeCells count="8"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80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C12:C13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2019-07-31T07:31:47Z</dcterms:modified>
</cp:coreProperties>
</file>